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showSheetTabs="0" xWindow="0" yWindow="0" windowWidth="15315" windowHeight="8190" tabRatio="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P47" i="1"/>
  <c r="O47" i="1"/>
  <c r="P46" i="1"/>
  <c r="O46" i="1"/>
  <c r="P58" i="1"/>
  <c r="O58" i="1"/>
  <c r="P57" i="1"/>
  <c r="O57" i="1"/>
  <c r="P56" i="1"/>
  <c r="O56" i="1"/>
  <c r="N55" i="1"/>
  <c r="P55" i="1" s="1"/>
  <c r="M55" i="1"/>
  <c r="M54" i="1" s="1"/>
  <c r="M53" i="1" s="1"/>
  <c r="P34" i="1"/>
  <c r="O34" i="1"/>
  <c r="N33" i="1"/>
  <c r="M33" i="1"/>
  <c r="M32" i="1" s="1"/>
  <c r="P31" i="1"/>
  <c r="O31" i="1"/>
  <c r="P30" i="1"/>
  <c r="O30" i="1"/>
  <c r="N29" i="1"/>
  <c r="M29" i="1"/>
  <c r="P28" i="1"/>
  <c r="O28" i="1"/>
  <c r="N27" i="1"/>
  <c r="M27" i="1"/>
  <c r="P26" i="1"/>
  <c r="O26" i="1"/>
  <c r="P25" i="1"/>
  <c r="O25" i="1"/>
  <c r="P24" i="1"/>
  <c r="O24" i="1"/>
  <c r="P23" i="1"/>
  <c r="O23" i="1"/>
  <c r="P22" i="1"/>
  <c r="O22" i="1"/>
  <c r="P21" i="1"/>
  <c r="O21" i="1"/>
  <c r="N20" i="1"/>
  <c r="M20" i="1"/>
  <c r="O45" i="1" l="1"/>
  <c r="P45" i="1"/>
  <c r="N19" i="1"/>
  <c r="P33" i="1"/>
  <c r="P32" i="1" s="1"/>
  <c r="N54" i="1"/>
  <c r="O55" i="1"/>
  <c r="N32" i="1"/>
  <c r="O27" i="1"/>
  <c r="O29" i="1"/>
  <c r="O33" i="1"/>
  <c r="O32" i="1" s="1"/>
  <c r="P27" i="1"/>
  <c r="P29" i="1"/>
  <c r="P20" i="1"/>
  <c r="M19" i="1"/>
  <c r="O20" i="1"/>
  <c r="P40" i="1"/>
  <c r="O40" i="1"/>
  <c r="N39" i="1"/>
  <c r="N38" i="1" s="1"/>
  <c r="M39" i="1"/>
  <c r="P19" i="1" l="1"/>
  <c r="P54" i="1"/>
  <c r="N53" i="1"/>
  <c r="O54" i="1"/>
  <c r="O19" i="1"/>
  <c r="P39" i="1"/>
  <c r="M38" i="1"/>
  <c r="O39" i="1"/>
  <c r="P51" i="1"/>
  <c r="O51" i="1"/>
  <c r="N50" i="1"/>
  <c r="M50" i="1"/>
  <c r="P53" i="1" l="1"/>
  <c r="O53" i="1"/>
  <c r="P38" i="1"/>
  <c r="O38" i="1"/>
  <c r="P50" i="1"/>
  <c r="O50" i="1"/>
  <c r="N16" i="1"/>
  <c r="M16" i="1"/>
  <c r="N13" i="1"/>
  <c r="M13" i="1"/>
  <c r="P18" i="1"/>
  <c r="O18" i="1"/>
  <c r="P17" i="1"/>
  <c r="O17" i="1"/>
  <c r="P15" i="1"/>
  <c r="O15" i="1"/>
  <c r="P62" i="1"/>
  <c r="O62" i="1"/>
  <c r="N61" i="1"/>
  <c r="N60" i="1" s="1"/>
  <c r="M61" i="1"/>
  <c r="N41" i="1"/>
  <c r="M42" i="1"/>
  <c r="O42" i="1" s="1"/>
  <c r="P43" i="1"/>
  <c r="P63" i="1"/>
  <c r="P52" i="1"/>
  <c r="P49" i="1"/>
  <c r="P37" i="1"/>
  <c r="P14" i="1"/>
  <c r="N48" i="1"/>
  <c r="N44" i="1" s="1"/>
  <c r="O43" i="1"/>
  <c r="N36" i="1"/>
  <c r="O63" i="1"/>
  <c r="O52" i="1"/>
  <c r="O49" i="1"/>
  <c r="O37" i="1"/>
  <c r="O14" i="1"/>
  <c r="M48" i="1"/>
  <c r="M44" i="1" s="1"/>
  <c r="P44" i="1" s="1"/>
  <c r="M36" i="1"/>
  <c r="M35" i="1" s="1"/>
  <c r="O44" i="1" l="1"/>
  <c r="N35" i="1"/>
  <c r="N12" i="1"/>
  <c r="M41" i="1"/>
  <c r="P41" i="1" s="1"/>
  <c r="M12" i="1"/>
  <c r="O16" i="1"/>
  <c r="P42" i="1"/>
  <c r="P16" i="1"/>
  <c r="O36" i="1"/>
  <c r="P48" i="1"/>
  <c r="P36" i="1"/>
  <c r="O48" i="1"/>
  <c r="P61" i="1"/>
  <c r="O61" i="1"/>
  <c r="M60" i="1"/>
  <c r="M59" i="1" s="1"/>
  <c r="O13" i="1"/>
  <c r="P13" i="1"/>
  <c r="N59" i="1"/>
  <c r="M11" i="1" l="1"/>
  <c r="M10" i="1" s="1"/>
  <c r="N11" i="1"/>
  <c r="N10" i="1" s="1"/>
  <c r="P35" i="1"/>
  <c r="O35" i="1"/>
  <c r="O41" i="1"/>
  <c r="O59" i="1"/>
  <c r="P60" i="1"/>
  <c r="P59" i="1"/>
  <c r="O60" i="1"/>
  <c r="P12" i="1"/>
  <c r="O12" i="1"/>
  <c r="N64" i="1" l="1"/>
  <c r="P11" i="1" l="1"/>
  <c r="O10" i="1"/>
  <c r="O11" i="1"/>
  <c r="P10" i="1" l="1"/>
  <c r="M64" i="1"/>
  <c r="P64" i="1" l="1"/>
  <c r="O64" i="1"/>
</calcChain>
</file>

<file path=xl/sharedStrings.xml><?xml version="1.0" encoding="utf-8"?>
<sst xmlns="http://schemas.openxmlformats.org/spreadsheetml/2006/main" count="177" uniqueCount="58">
  <si>
    <t>ППП</t>
  </si>
  <si>
    <t>Раз-дел</t>
  </si>
  <si>
    <t>Под-раз-дел</t>
  </si>
  <si>
    <t>Целевая статья</t>
  </si>
  <si>
    <t>Вид рас-хода</t>
  </si>
  <si>
    <t xml:space="preserve"> </t>
  </si>
  <si>
    <t>иные межбюджетные трансферы</t>
  </si>
  <si>
    <t>резервный фонд поселений</t>
  </si>
  <si>
    <t>жилищно-коммунальное хозяйство</t>
  </si>
  <si>
    <t>итого расходов:</t>
  </si>
  <si>
    <t>Администрация муниципального образования "Пологозаймищенский сельсовет"</t>
  </si>
  <si>
    <t>05</t>
  </si>
  <si>
    <t>01</t>
  </si>
  <si>
    <t>06</t>
  </si>
  <si>
    <t>02</t>
  </si>
  <si>
    <t>03</t>
  </si>
  <si>
    <t>870</t>
  </si>
  <si>
    <t>9910000020</t>
  </si>
  <si>
    <t>9900000000</t>
  </si>
  <si>
    <t>Глава муниципального образования</t>
  </si>
  <si>
    <t>98000П0010</t>
  </si>
  <si>
    <t>9800080200</t>
  </si>
  <si>
    <t>0110000010</t>
  </si>
  <si>
    <t>0200080050</t>
  </si>
  <si>
    <t>02000800500</t>
  </si>
  <si>
    <t>0120051180</t>
  </si>
  <si>
    <t>0300080260</t>
  </si>
  <si>
    <t>осуществление первичного воинского учета на территориях, где отсутствуют военные комиссариаты</t>
  </si>
  <si>
    <t>% исполнения</t>
  </si>
  <si>
    <t>неисполнено, тыс.руб.</t>
  </si>
  <si>
    <t>муниципальная программа</t>
  </si>
  <si>
    <t>0600080300</t>
  </si>
  <si>
    <t>04</t>
  </si>
  <si>
    <t>ВЕРНО:</t>
  </si>
  <si>
    <t>0400080270</t>
  </si>
  <si>
    <t>муниципальная подпрограмма</t>
  </si>
  <si>
    <t>01100Б1110</t>
  </si>
  <si>
    <t>99100Д0060</t>
  </si>
  <si>
    <t>01100Д0060</t>
  </si>
  <si>
    <t xml:space="preserve">Приложение № 2    </t>
  </si>
  <si>
    <t>займищенский сельсовет Ахтубинского муниципального района Астраханской области"</t>
  </si>
  <si>
    <t>к Решению Совета муниципального образования "Сельское поселение Полого-</t>
  </si>
  <si>
    <t>Зарезервированные средства</t>
  </si>
  <si>
    <t>9840000050</t>
  </si>
  <si>
    <t>9800000000</t>
  </si>
  <si>
    <t>Исполнение расходов бюджета  муниципального образования "Сельское поселение Пологозаймищенский сельсовет Ахтубинского муниципального района Астраханской области" по ведомственной структуре расходов   за  2024 год</t>
  </si>
  <si>
    <t>План 2024 года, тыс.руб.</t>
  </si>
  <si>
    <t>Факт 2024 года, тыс.руб.</t>
  </si>
  <si>
    <t>98600Р0100</t>
  </si>
  <si>
    <t>07</t>
  </si>
  <si>
    <t>11</t>
  </si>
  <si>
    <t>Общегосударственные расходы</t>
  </si>
  <si>
    <t>0110000000</t>
  </si>
  <si>
    <t>специальные расходы</t>
  </si>
  <si>
    <t>национальная оборона</t>
  </si>
  <si>
    <t>благоустройство</t>
  </si>
  <si>
    <t xml:space="preserve">    Другие общегосударственные вопросы</t>
  </si>
  <si>
    <t>от  10. 06. 2025 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</si>
</sst>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30" x14ac:knownFonts="1">
    <font>
      <sz val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5"/>
      <name val="Arial"/>
      <family val="2"/>
      <charset val="204"/>
    </font>
    <font>
      <i/>
      <sz val="11"/>
      <color rgb="FFC0000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horizontal="left"/>
    </xf>
    <xf numFmtId="0" fontId="1" fillId="0" borderId="0"/>
  </cellStyleXfs>
  <cellXfs count="151">
    <xf numFmtId="0" fontId="0" fillId="0" borderId="0" xfId="0">
      <alignment horizontal="left"/>
    </xf>
    <xf numFmtId="0" fontId="0" fillId="0" borderId="0" xfId="0" applyAlignment="1"/>
    <xf numFmtId="0" fontId="2" fillId="0" borderId="0" xfId="1" applyFont="1" applyFill="1"/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0" fillId="0" borderId="0" xfId="0" applyAlignment="1">
      <alignment vertical="center"/>
    </xf>
    <xf numFmtId="0" fontId="13" fillId="0" borderId="0" xfId="0" applyFont="1" applyAlignment="1"/>
    <xf numFmtId="0" fontId="14" fillId="2" borderId="0" xfId="0" applyFont="1" applyFill="1" applyAlignment="1"/>
    <xf numFmtId="0" fontId="15" fillId="0" borderId="0" xfId="0" applyFont="1" applyAlignment="1"/>
    <xf numFmtId="0" fontId="0" fillId="0" borderId="0" xfId="0" applyAlignment="1">
      <alignment horizontal="center"/>
    </xf>
    <xf numFmtId="164" fontId="18" fillId="0" borderId="6" xfId="0" applyNumberFormat="1" applyFont="1" applyFill="1" applyBorder="1" applyAlignment="1">
      <alignment horizontal="right"/>
    </xf>
    <xf numFmtId="165" fontId="18" fillId="0" borderId="8" xfId="0" applyNumberFormat="1" applyFont="1" applyBorder="1" applyAlignment="1"/>
    <xf numFmtId="164" fontId="18" fillId="0" borderId="8" xfId="0" applyNumberFormat="1" applyFont="1" applyBorder="1" applyAlignment="1"/>
    <xf numFmtId="0" fontId="19" fillId="2" borderId="1" xfId="0" applyFont="1" applyFill="1" applyBorder="1" applyAlignment="1">
      <alignment wrapText="1"/>
    </xf>
    <xf numFmtId="164" fontId="21" fillId="2" borderId="6" xfId="0" applyNumberFormat="1" applyFont="1" applyFill="1" applyBorder="1" applyAlignment="1">
      <alignment horizontal="right"/>
    </xf>
    <xf numFmtId="165" fontId="21" fillId="0" borderId="2" xfId="0" applyNumberFormat="1" applyFont="1" applyBorder="1" applyAlignment="1"/>
    <xf numFmtId="164" fontId="22" fillId="0" borderId="8" xfId="0" applyNumberFormat="1" applyFont="1" applyBorder="1" applyAlignment="1"/>
    <xf numFmtId="0" fontId="19" fillId="0" borderId="0" xfId="0" applyFont="1" applyAlignment="1">
      <alignment wrapText="1"/>
    </xf>
    <xf numFmtId="164" fontId="23" fillId="0" borderId="6" xfId="0" applyNumberFormat="1" applyFont="1" applyBorder="1" applyAlignment="1">
      <alignment horizontal="right"/>
    </xf>
    <xf numFmtId="164" fontId="24" fillId="0" borderId="8" xfId="0" applyNumberFormat="1" applyFont="1" applyBorder="1" applyAlignment="1"/>
    <xf numFmtId="0" fontId="10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49" fontId="10" fillId="0" borderId="2" xfId="0" applyNumberFormat="1" applyFont="1" applyBorder="1" applyAlignment="1">
      <alignment horizontal="center"/>
    </xf>
    <xf numFmtId="0" fontId="19" fillId="0" borderId="1" xfId="0" applyFont="1" applyBorder="1" applyAlignment="1">
      <alignment wrapText="1"/>
    </xf>
    <xf numFmtId="49" fontId="19" fillId="0" borderId="2" xfId="0" applyNumberFormat="1" applyFont="1" applyBorder="1" applyAlignment="1">
      <alignment horizontal="center"/>
    </xf>
    <xf numFmtId="49" fontId="19" fillId="0" borderId="2" xfId="0" applyNumberFormat="1" applyFont="1" applyBorder="1" applyAlignment="1">
      <alignment horizontal="center" wrapText="1"/>
    </xf>
    <xf numFmtId="165" fontId="26" fillId="0" borderId="2" xfId="0" applyNumberFormat="1" applyFont="1" applyBorder="1" applyAlignment="1"/>
    <xf numFmtId="164" fontId="27" fillId="0" borderId="8" xfId="0" applyNumberFormat="1" applyFont="1" applyBorder="1" applyAlignment="1"/>
    <xf numFmtId="164" fontId="26" fillId="0" borderId="6" xfId="0" applyNumberFormat="1" applyFont="1" applyBorder="1" applyAlignment="1">
      <alignment horizontal="right"/>
    </xf>
    <xf numFmtId="1" fontId="10" fillId="0" borderId="2" xfId="0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right"/>
    </xf>
    <xf numFmtId="164" fontId="10" fillId="0" borderId="2" xfId="0" applyNumberFormat="1" applyFont="1" applyBorder="1" applyAlignment="1"/>
    <xf numFmtId="164" fontId="10" fillId="0" borderId="8" xfId="0" applyNumberFormat="1" applyFont="1" applyBorder="1" applyAlignment="1"/>
    <xf numFmtId="164" fontId="28" fillId="0" borderId="6" xfId="0" applyNumberFormat="1" applyFont="1" applyBorder="1" applyAlignment="1">
      <alignment horizontal="right"/>
    </xf>
    <xf numFmtId="165" fontId="10" fillId="0" borderId="2" xfId="0" applyNumberFormat="1" applyFont="1" applyBorder="1" applyAlignment="1"/>
    <xf numFmtId="164" fontId="27" fillId="0" borderId="6" xfId="0" applyNumberFormat="1" applyFont="1" applyBorder="1" applyAlignment="1">
      <alignment horizontal="right"/>
    </xf>
    <xf numFmtId="164" fontId="25" fillId="0" borderId="2" xfId="0" applyNumberFormat="1" applyFont="1" applyBorder="1" applyAlignment="1"/>
    <xf numFmtId="0" fontId="19" fillId="0" borderId="4" xfId="0" applyFont="1" applyBorder="1" applyAlignment="1">
      <alignment horizontal="left" wrapText="1"/>
    </xf>
    <xf numFmtId="0" fontId="19" fillId="0" borderId="5" xfId="0" applyFont="1" applyBorder="1" applyAlignment="1">
      <alignment horizontal="left" wrapText="1"/>
    </xf>
    <xf numFmtId="0" fontId="19" fillId="0" borderId="2" xfId="0" applyFont="1" applyBorder="1" applyAlignment="1">
      <alignment horizontal="center" wrapText="1"/>
    </xf>
    <xf numFmtId="165" fontId="27" fillId="0" borderId="2" xfId="0" applyNumberFormat="1" applyFont="1" applyBorder="1" applyAlignment="1"/>
    <xf numFmtId="1" fontId="10" fillId="0" borderId="6" xfId="0" applyNumberFormat="1" applyFont="1" applyBorder="1" applyAlignment="1">
      <alignment horizontal="left"/>
    </xf>
    <xf numFmtId="1" fontId="10" fillId="0" borderId="4" xfId="0" applyNumberFormat="1" applyFont="1" applyBorder="1" applyAlignment="1">
      <alignment horizontal="left"/>
    </xf>
    <xf numFmtId="1" fontId="10" fillId="0" borderId="5" xfId="0" applyNumberFormat="1" applyFont="1" applyBorder="1" applyAlignment="1">
      <alignment horizontal="left"/>
    </xf>
    <xf numFmtId="0" fontId="10" fillId="0" borderId="2" xfId="0" applyFont="1" applyBorder="1" applyAlignment="1">
      <alignment horizontal="center" wrapText="1"/>
    </xf>
    <xf numFmtId="0" fontId="10" fillId="0" borderId="6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164" fontId="19" fillId="0" borderId="2" xfId="0" applyNumberFormat="1" applyFont="1" applyBorder="1" applyAlignment="1"/>
    <xf numFmtId="165" fontId="24" fillId="0" borderId="2" xfId="0" applyNumberFormat="1" applyFont="1" applyBorder="1" applyAlignment="1"/>
    <xf numFmtId="0" fontId="19" fillId="0" borderId="4" xfId="0" applyFont="1" applyBorder="1" applyAlignment="1">
      <alignment wrapText="1"/>
    </xf>
    <xf numFmtId="0" fontId="19" fillId="0" borderId="5" xfId="0" applyFont="1" applyBorder="1" applyAlignment="1">
      <alignment wrapText="1"/>
    </xf>
    <xf numFmtId="1" fontId="10" fillId="0" borderId="3" xfId="0" applyNumberFormat="1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" fontId="10" fillId="0" borderId="5" xfId="0" applyNumberFormat="1" applyFont="1" applyBorder="1" applyAlignment="1">
      <alignment horizontal="center"/>
    </xf>
    <xf numFmtId="164" fontId="28" fillId="0" borderId="7" xfId="0" applyNumberFormat="1" applyFont="1" applyBorder="1" applyAlignment="1">
      <alignment horizontal="right"/>
    </xf>
    <xf numFmtId="0" fontId="10" fillId="0" borderId="0" xfId="0" applyFont="1" applyAlignment="1"/>
    <xf numFmtId="0" fontId="26" fillId="0" borderId="0" xfId="0" applyFont="1" applyAlignment="1"/>
    <xf numFmtId="0" fontId="20" fillId="2" borderId="4" xfId="0" applyFont="1" applyFill="1" applyBorder="1" applyAlignment="1">
      <alignment wrapText="1"/>
    </xf>
    <xf numFmtId="0" fontId="20" fillId="2" borderId="5" xfId="0" applyFont="1" applyFill="1" applyBorder="1" applyAlignment="1">
      <alignment wrapText="1"/>
    </xf>
    <xf numFmtId="49" fontId="29" fillId="0" borderId="2" xfId="0" applyNumberFormat="1" applyFont="1" applyBorder="1" applyAlignment="1">
      <alignment horizontal="center"/>
    </xf>
    <xf numFmtId="164" fontId="11" fillId="0" borderId="8" xfId="0" applyNumberFormat="1" applyFont="1" applyBorder="1" applyAlignment="1"/>
    <xf numFmtId="165" fontId="11" fillId="0" borderId="2" xfId="0" applyNumberFormat="1" applyFont="1" applyBorder="1" applyAlignment="1"/>
    <xf numFmtId="165" fontId="12" fillId="0" borderId="2" xfId="0" applyNumberFormat="1" applyFont="1" applyBorder="1" applyAlignment="1"/>
    <xf numFmtId="164" fontId="12" fillId="0" borderId="8" xfId="0" applyNumberFormat="1" applyFont="1" applyBorder="1" applyAlignment="1"/>
    <xf numFmtId="165" fontId="10" fillId="0" borderId="9" xfId="0" applyNumberFormat="1" applyFont="1" applyBorder="1" applyAlignment="1"/>
    <xf numFmtId="164" fontId="11" fillId="0" borderId="10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164" fontId="24" fillId="0" borderId="6" xfId="0" applyNumberFormat="1" applyFont="1" applyBorder="1" applyAlignment="1">
      <alignment horizontal="right"/>
    </xf>
    <xf numFmtId="164" fontId="24" fillId="0" borderId="2" xfId="0" applyNumberFormat="1" applyFont="1" applyBorder="1" applyAlignment="1"/>
    <xf numFmtId="164" fontId="11" fillId="0" borderId="2" xfId="0" applyNumberFormat="1" applyFont="1" applyBorder="1" applyAlignment="1"/>
    <xf numFmtId="49" fontId="19" fillId="0" borderId="2" xfId="0" applyNumberFormat="1" applyFont="1" applyBorder="1" applyAlignment="1">
      <alignment horizontal="left"/>
    </xf>
    <xf numFmtId="1" fontId="10" fillId="0" borderId="6" xfId="0" applyNumberFormat="1" applyFont="1" applyBorder="1" applyAlignment="1">
      <alignment horizontal="left"/>
    </xf>
    <xf numFmtId="1" fontId="10" fillId="0" borderId="4" xfId="0" applyNumberFormat="1" applyFont="1" applyBorder="1" applyAlignment="1">
      <alignment horizontal="left"/>
    </xf>
    <xf numFmtId="1" fontId="10" fillId="0" borderId="5" xfId="0" applyNumberFormat="1" applyFont="1" applyBorder="1" applyAlignment="1">
      <alignment horizontal="left"/>
    </xf>
    <xf numFmtId="0" fontId="19" fillId="0" borderId="6" xfId="0" applyFont="1" applyBorder="1" applyAlignment="1">
      <alignment horizontal="left" wrapText="1"/>
    </xf>
    <xf numFmtId="0" fontId="19" fillId="0" borderId="4" xfId="0" applyFont="1" applyBorder="1" applyAlignment="1">
      <alignment horizontal="left" wrapText="1"/>
    </xf>
    <xf numFmtId="0" fontId="19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6" fillId="0" borderId="18" xfId="0" applyFont="1" applyFill="1" applyBorder="1" applyAlignment="1">
      <alignment horizontal="left" wrapText="1"/>
    </xf>
    <xf numFmtId="0" fontId="16" fillId="0" borderId="19" xfId="0" applyFont="1" applyFill="1" applyBorder="1" applyAlignment="1">
      <alignment horizontal="left" wrapText="1"/>
    </xf>
    <xf numFmtId="0" fontId="16" fillId="0" borderId="20" xfId="0" applyFont="1" applyFill="1" applyBorder="1" applyAlignment="1">
      <alignment horizontal="left" wrapText="1"/>
    </xf>
    <xf numFmtId="1" fontId="26" fillId="0" borderId="9" xfId="0" applyNumberFormat="1" applyFont="1" applyBorder="1" applyAlignment="1">
      <alignment horizontal="right"/>
    </xf>
    <xf numFmtId="1" fontId="26" fillId="0" borderId="11" xfId="0" applyNumberFormat="1" applyFont="1" applyBorder="1" applyAlignment="1">
      <alignment horizontal="right"/>
    </xf>
    <xf numFmtId="0" fontId="26" fillId="0" borderId="11" xfId="0" applyFont="1" applyBorder="1" applyAlignment="1">
      <alignment horizontal="right"/>
    </xf>
    <xf numFmtId="0" fontId="26" fillId="0" borderId="12" xfId="0" applyFont="1" applyBorder="1" applyAlignment="1">
      <alignment horizontal="right"/>
    </xf>
    <xf numFmtId="1" fontId="10" fillId="0" borderId="6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1" fontId="10" fillId="0" borderId="3" xfId="0" applyNumberFormat="1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" fontId="10" fillId="0" borderId="5" xfId="0" applyNumberFormat="1" applyFont="1" applyBorder="1" applyAlignment="1">
      <alignment horizontal="center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14" fontId="16" fillId="0" borderId="0" xfId="1" applyNumberFormat="1" applyFont="1" applyFill="1" applyBorder="1" applyAlignment="1">
      <alignment horizontal="right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left" wrapText="1"/>
    </xf>
    <xf numFmtId="49" fontId="19" fillId="0" borderId="4" xfId="0" applyNumberFormat="1" applyFont="1" applyBorder="1" applyAlignment="1">
      <alignment horizontal="left" wrapText="1"/>
    </xf>
    <xf numFmtId="49" fontId="19" fillId="0" borderId="5" xfId="0" applyNumberFormat="1" applyFont="1" applyBorder="1" applyAlignment="1">
      <alignment horizontal="left" wrapText="1"/>
    </xf>
    <xf numFmtId="0" fontId="20" fillId="0" borderId="6" xfId="0" applyFont="1" applyBorder="1" applyAlignment="1">
      <alignment horizontal="left" wrapText="1"/>
    </xf>
    <xf numFmtId="0" fontId="20" fillId="0" borderId="4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5" xfId="0" applyFont="1" applyBorder="1" applyAlignment="1">
      <alignment horizontal="left"/>
    </xf>
    <xf numFmtId="1" fontId="20" fillId="0" borderId="6" xfId="0" applyNumberFormat="1" applyFont="1" applyBorder="1" applyAlignment="1">
      <alignment horizontal="left" wrapText="1"/>
    </xf>
    <xf numFmtId="1" fontId="20" fillId="0" borderId="4" xfId="0" applyNumberFormat="1" applyFont="1" applyBorder="1" applyAlignment="1">
      <alignment horizontal="left" wrapText="1"/>
    </xf>
    <xf numFmtId="1" fontId="20" fillId="0" borderId="5" xfId="0" applyNumberFormat="1" applyFont="1" applyBorder="1" applyAlignment="1">
      <alignment horizontal="left" wrapText="1"/>
    </xf>
    <xf numFmtId="1" fontId="10" fillId="0" borderId="6" xfId="0" applyNumberFormat="1" applyFont="1" applyBorder="1" applyAlignment="1">
      <alignment horizontal="left" wrapText="1"/>
    </xf>
    <xf numFmtId="1" fontId="10" fillId="0" borderId="4" xfId="0" applyNumberFormat="1" applyFont="1" applyBorder="1" applyAlignment="1">
      <alignment horizontal="left" wrapText="1"/>
    </xf>
    <xf numFmtId="1" fontId="10" fillId="0" borderId="5" xfId="0" applyNumberFormat="1" applyFont="1" applyBorder="1" applyAlignment="1">
      <alignment horizontal="left" wrapText="1"/>
    </xf>
    <xf numFmtId="0" fontId="20" fillId="0" borderId="6" xfId="0" applyFont="1" applyBorder="1" applyAlignment="1">
      <alignment horizontal="center" wrapText="1"/>
    </xf>
    <xf numFmtId="0" fontId="20" fillId="0" borderId="4" xfId="0" applyFont="1" applyBorder="1" applyAlignment="1">
      <alignment horizontal="center" wrapText="1"/>
    </xf>
    <xf numFmtId="0" fontId="20" fillId="2" borderId="6" xfId="0" applyFont="1" applyFill="1" applyBorder="1" applyAlignment="1">
      <alignment horizontal="left" wrapText="1"/>
    </xf>
    <xf numFmtId="0" fontId="20" fillId="2" borderId="4" xfId="0" applyFont="1" applyFill="1" applyBorder="1" applyAlignment="1">
      <alignment horizontal="left" wrapText="1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abSelected="1" topLeftCell="K2" zoomScale="110" zoomScaleNormal="110" workbookViewId="0">
      <selection activeCell="N5" sqref="N5"/>
    </sheetView>
  </sheetViews>
  <sheetFormatPr defaultRowHeight="11.25" x14ac:dyDescent="0.2"/>
  <cols>
    <col min="1" max="1" width="1.83203125" style="1" customWidth="1"/>
    <col min="2" max="3" width="2" style="1" customWidth="1"/>
    <col min="4" max="4" width="5.1640625" style="1" customWidth="1"/>
    <col min="5" max="5" width="7.1640625" style="1" customWidth="1"/>
    <col min="6" max="6" width="19.5" style="1" customWidth="1"/>
    <col min="7" max="7" width="6" style="1" customWidth="1"/>
    <col min="8" max="8" width="1" style="1" customWidth="1"/>
    <col min="9" max="9" width="0.83203125" style="1" customWidth="1"/>
    <col min="10" max="10" width="32.5" style="1" customWidth="1"/>
    <col min="11" max="11" width="5.33203125" style="1" customWidth="1"/>
    <col min="12" max="12" width="12.83203125" style="1" customWidth="1"/>
    <col min="13" max="13" width="17.83203125" style="1" customWidth="1"/>
    <col min="14" max="14" width="18.1640625" customWidth="1"/>
    <col min="15" max="15" width="13.6640625" customWidth="1"/>
    <col min="16" max="16" width="18.1640625" customWidth="1"/>
  </cols>
  <sheetData>
    <row r="1" spans="1:16" s="1" customFormat="1" ht="18" customHeight="1" x14ac:dyDescent="0.25">
      <c r="J1" s="14"/>
      <c r="O1" s="101" t="s">
        <v>39</v>
      </c>
      <c r="P1" s="101"/>
    </row>
    <row r="2" spans="1:16" s="1" customFormat="1" ht="15.75" customHeight="1" x14ac:dyDescent="0.2">
      <c r="J2" s="10"/>
      <c r="L2" s="124" t="s">
        <v>41</v>
      </c>
      <c r="M2" s="124"/>
      <c r="N2" s="124"/>
      <c r="O2" s="124"/>
      <c r="P2" s="124"/>
    </row>
    <row r="3" spans="1:16" s="1" customFormat="1" ht="15.75" customHeight="1" x14ac:dyDescent="0.2">
      <c r="J3" s="10"/>
      <c r="K3" s="125" t="s">
        <v>40</v>
      </c>
      <c r="L3" s="125"/>
      <c r="M3" s="125"/>
      <c r="N3" s="125"/>
      <c r="O3" s="125"/>
      <c r="P3" s="125"/>
    </row>
    <row r="4" spans="1:16" s="1" customFormat="1" ht="18.75" x14ac:dyDescent="0.3">
      <c r="D4" s="13"/>
      <c r="N4" s="120" t="s">
        <v>57</v>
      </c>
      <c r="O4" s="120"/>
      <c r="P4" s="120"/>
    </row>
    <row r="5" spans="1:16" s="1" customFormat="1" ht="8.25" customHeight="1" x14ac:dyDescent="0.25">
      <c r="L5" s="2"/>
      <c r="M5" s="2"/>
    </row>
    <row r="6" spans="1:16" s="1" customFormat="1" ht="37.5" customHeight="1" x14ac:dyDescent="0.25">
      <c r="A6" s="123" t="s">
        <v>45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</row>
    <row r="7" spans="1:16" s="1" customFormat="1" ht="12" thickBot="1" x14ac:dyDescent="0.25"/>
    <row r="8" spans="1:16" s="1" customFormat="1" ht="12" customHeight="1" x14ac:dyDescent="0.2">
      <c r="A8" s="102" t="s">
        <v>0</v>
      </c>
      <c r="B8" s="103"/>
      <c r="C8" s="104"/>
      <c r="D8" s="108" t="s">
        <v>1</v>
      </c>
      <c r="E8" s="108" t="s">
        <v>2</v>
      </c>
      <c r="F8" s="108" t="s">
        <v>3</v>
      </c>
      <c r="G8" s="108" t="s">
        <v>4</v>
      </c>
      <c r="H8" s="112"/>
      <c r="I8" s="113"/>
      <c r="J8" s="113"/>
      <c r="K8" s="113"/>
      <c r="L8" s="114"/>
      <c r="M8" s="115" t="s">
        <v>46</v>
      </c>
      <c r="N8" s="110" t="s">
        <v>47</v>
      </c>
      <c r="O8" s="126" t="s">
        <v>28</v>
      </c>
      <c r="P8" s="121" t="s">
        <v>29</v>
      </c>
    </row>
    <row r="9" spans="1:16" s="3" customFormat="1" ht="37.5" customHeight="1" thickBot="1" x14ac:dyDescent="0.25">
      <c r="A9" s="105"/>
      <c r="B9" s="106"/>
      <c r="C9" s="107"/>
      <c r="D9" s="109"/>
      <c r="E9" s="109"/>
      <c r="F9" s="109"/>
      <c r="G9" s="109"/>
      <c r="H9" s="117" t="s">
        <v>5</v>
      </c>
      <c r="I9" s="118"/>
      <c r="J9" s="118"/>
      <c r="K9" s="118"/>
      <c r="L9" s="119"/>
      <c r="M9" s="116"/>
      <c r="N9" s="111"/>
      <c r="O9" s="127"/>
      <c r="P9" s="122"/>
    </row>
    <row r="10" spans="1:16" s="4" customFormat="1" ht="16.5" customHeight="1" x14ac:dyDescent="0.25">
      <c r="A10" s="86" t="s">
        <v>10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8"/>
      <c r="M10" s="15">
        <f>M11+M53+M59</f>
        <v>4964.6413699999994</v>
      </c>
      <c r="N10" s="15">
        <f>N11+N53+N59</f>
        <v>3867.6189999999997</v>
      </c>
      <c r="O10" s="16">
        <f t="shared" ref="O10:O14" si="0">N10/M10*100</f>
        <v>77.903290726516275</v>
      </c>
      <c r="P10" s="17">
        <f t="shared" ref="P10:P14" si="1">M10-N10</f>
        <v>1097.0223699999997</v>
      </c>
    </row>
    <row r="11" spans="1:16" s="12" customFormat="1" ht="13.7" customHeight="1" x14ac:dyDescent="0.25">
      <c r="A11" s="18"/>
      <c r="C11" s="64"/>
      <c r="D11" s="65" t="s">
        <v>12</v>
      </c>
      <c r="E11" s="149" t="s">
        <v>51</v>
      </c>
      <c r="F11" s="150"/>
      <c r="G11" s="150"/>
      <c r="H11" s="150"/>
      <c r="I11" s="150"/>
      <c r="J11" s="150"/>
      <c r="K11" s="63"/>
      <c r="L11" s="64"/>
      <c r="M11" s="19">
        <f>M12+M19+M32+M35+M38+M41+M44</f>
        <v>4465.4483699999992</v>
      </c>
      <c r="N11" s="19">
        <f>N12+N19+N32+N35+N38+N41+N44</f>
        <v>3368.4266399999997</v>
      </c>
      <c r="O11" s="20">
        <f t="shared" si="0"/>
        <v>75.433111322704647</v>
      </c>
      <c r="P11" s="21">
        <f t="shared" si="1"/>
        <v>1097.0217299999995</v>
      </c>
    </row>
    <row r="12" spans="1:16" s="8" customFormat="1" ht="15" customHeight="1" x14ac:dyDescent="0.25">
      <c r="A12" s="28"/>
      <c r="B12" s="22"/>
      <c r="C12" s="22"/>
      <c r="D12" s="29" t="s">
        <v>12</v>
      </c>
      <c r="E12" s="30" t="s">
        <v>14</v>
      </c>
      <c r="F12" s="128" t="s">
        <v>18</v>
      </c>
      <c r="G12" s="129"/>
      <c r="H12" s="129"/>
      <c r="I12" s="129"/>
      <c r="J12" s="129"/>
      <c r="K12" s="129"/>
      <c r="L12" s="130"/>
      <c r="M12" s="23">
        <f>M13+M16</f>
        <v>767.88296000000003</v>
      </c>
      <c r="N12" s="23">
        <f>N13+N16</f>
        <v>757.84616000000005</v>
      </c>
      <c r="O12" s="31">
        <f t="shared" si="0"/>
        <v>98.692925807339179</v>
      </c>
      <c r="P12" s="32">
        <f t="shared" si="1"/>
        <v>10.036799999999971</v>
      </c>
    </row>
    <row r="13" spans="1:16" s="9" customFormat="1" ht="11.25" customHeight="1" x14ac:dyDescent="0.2">
      <c r="A13" s="25"/>
      <c r="B13" s="26"/>
      <c r="C13" s="26"/>
      <c r="D13" s="27" t="s">
        <v>12</v>
      </c>
      <c r="E13" s="27" t="s">
        <v>14</v>
      </c>
      <c r="F13" s="27" t="s">
        <v>17</v>
      </c>
      <c r="G13" s="83" t="s">
        <v>19</v>
      </c>
      <c r="H13" s="84"/>
      <c r="I13" s="84"/>
      <c r="J13" s="84"/>
      <c r="K13" s="84"/>
      <c r="L13" s="85"/>
      <c r="M13" s="35">
        <f>M14+M15</f>
        <v>756.202</v>
      </c>
      <c r="N13" s="35">
        <f>N14+N15</f>
        <v>746.16520000000003</v>
      </c>
      <c r="O13" s="39">
        <f t="shared" si="0"/>
        <v>98.672735591812781</v>
      </c>
      <c r="P13" s="37">
        <f t="shared" si="1"/>
        <v>10.036799999999971</v>
      </c>
    </row>
    <row r="14" spans="1:16" s="1" customFormat="1" ht="15.75" customHeight="1" x14ac:dyDescent="0.2">
      <c r="A14" s="96">
        <v>400</v>
      </c>
      <c r="B14" s="97"/>
      <c r="C14" s="98"/>
      <c r="D14" s="27" t="s">
        <v>12</v>
      </c>
      <c r="E14" s="27" t="s">
        <v>14</v>
      </c>
      <c r="F14" s="27" t="s">
        <v>17</v>
      </c>
      <c r="G14" s="34">
        <v>121</v>
      </c>
      <c r="H14" s="77"/>
      <c r="I14" s="78"/>
      <c r="J14" s="78"/>
      <c r="K14" s="78"/>
      <c r="L14" s="79"/>
      <c r="M14" s="35">
        <v>580.79999999999995</v>
      </c>
      <c r="N14" s="36">
        <v>573.09154000000001</v>
      </c>
      <c r="O14" s="39">
        <f t="shared" si="0"/>
        <v>98.672785812672174</v>
      </c>
      <c r="P14" s="37">
        <f t="shared" si="1"/>
        <v>7.7084599999999455</v>
      </c>
    </row>
    <row r="15" spans="1:16" s="5" customFormat="1" ht="18" customHeight="1" x14ac:dyDescent="0.2">
      <c r="A15" s="96">
        <v>400</v>
      </c>
      <c r="B15" s="97"/>
      <c r="C15" s="98"/>
      <c r="D15" s="27" t="s">
        <v>12</v>
      </c>
      <c r="E15" s="27" t="s">
        <v>14</v>
      </c>
      <c r="F15" s="27" t="s">
        <v>17</v>
      </c>
      <c r="G15" s="34">
        <v>129</v>
      </c>
      <c r="H15" s="77"/>
      <c r="I15" s="78"/>
      <c r="J15" s="78"/>
      <c r="K15" s="78"/>
      <c r="L15" s="79"/>
      <c r="M15" s="35">
        <v>175.40199999999999</v>
      </c>
      <c r="N15" s="36">
        <v>173.07365999999999</v>
      </c>
      <c r="O15" s="39">
        <f t="shared" ref="O15:O17" si="2">N15/M15*100</f>
        <v>98.672569297955562</v>
      </c>
      <c r="P15" s="37">
        <f t="shared" ref="P15:P17" si="3">M15-N15</f>
        <v>2.3283399999999972</v>
      </c>
    </row>
    <row r="16" spans="1:16" s="9" customFormat="1" ht="11.25" customHeight="1" x14ac:dyDescent="0.2">
      <c r="A16" s="25"/>
      <c r="B16" s="26"/>
      <c r="C16" s="26"/>
      <c r="D16" s="27" t="s">
        <v>12</v>
      </c>
      <c r="E16" s="27" t="s">
        <v>14</v>
      </c>
      <c r="F16" s="27" t="s">
        <v>37</v>
      </c>
      <c r="G16" s="83" t="s">
        <v>19</v>
      </c>
      <c r="H16" s="84"/>
      <c r="I16" s="84"/>
      <c r="J16" s="84"/>
      <c r="K16" s="84"/>
      <c r="L16" s="85"/>
      <c r="M16" s="35">
        <f>M17+M18</f>
        <v>11.680960000000001</v>
      </c>
      <c r="N16" s="35">
        <f>N17+N18</f>
        <v>11.680960000000001</v>
      </c>
      <c r="O16" s="39">
        <f t="shared" si="2"/>
        <v>100</v>
      </c>
      <c r="P16" s="37">
        <f t="shared" si="3"/>
        <v>0</v>
      </c>
    </row>
    <row r="17" spans="1:16" s="1" customFormat="1" ht="15.75" customHeight="1" x14ac:dyDescent="0.2">
      <c r="A17" s="96">
        <v>400</v>
      </c>
      <c r="B17" s="97"/>
      <c r="C17" s="98"/>
      <c r="D17" s="27" t="s">
        <v>12</v>
      </c>
      <c r="E17" s="27" t="s">
        <v>14</v>
      </c>
      <c r="F17" s="27" t="s">
        <v>37</v>
      </c>
      <c r="G17" s="34">
        <v>121</v>
      </c>
      <c r="H17" s="77"/>
      <c r="I17" s="78"/>
      <c r="J17" s="78"/>
      <c r="K17" s="78"/>
      <c r="L17" s="79"/>
      <c r="M17" s="35">
        <v>8.9715500000000006</v>
      </c>
      <c r="N17" s="36">
        <v>8.9715500000000006</v>
      </c>
      <c r="O17" s="39">
        <f t="shared" si="2"/>
        <v>100</v>
      </c>
      <c r="P17" s="37">
        <f t="shared" si="3"/>
        <v>0</v>
      </c>
    </row>
    <row r="18" spans="1:16" s="5" customFormat="1" ht="18" customHeight="1" x14ac:dyDescent="0.2">
      <c r="A18" s="96">
        <v>400</v>
      </c>
      <c r="B18" s="97"/>
      <c r="C18" s="98"/>
      <c r="D18" s="27" t="s">
        <v>12</v>
      </c>
      <c r="E18" s="27" t="s">
        <v>14</v>
      </c>
      <c r="F18" s="27" t="s">
        <v>37</v>
      </c>
      <c r="G18" s="34">
        <v>129</v>
      </c>
      <c r="H18" s="77"/>
      <c r="I18" s="78"/>
      <c r="J18" s="78"/>
      <c r="K18" s="78"/>
      <c r="L18" s="79"/>
      <c r="M18" s="35">
        <v>2.7094100000000001</v>
      </c>
      <c r="N18" s="36">
        <v>2.7094100000000001</v>
      </c>
      <c r="O18" s="39">
        <f t="shared" ref="O18:O31" si="4">N18/M18*100</f>
        <v>100</v>
      </c>
      <c r="P18" s="37">
        <f t="shared" ref="P18:P31" si="5">M18-N18</f>
        <v>0</v>
      </c>
    </row>
    <row r="19" spans="1:16" s="7" customFormat="1" ht="18.75" customHeight="1" x14ac:dyDescent="0.25">
      <c r="A19" s="28"/>
      <c r="B19" s="22"/>
      <c r="C19" s="22"/>
      <c r="D19" s="29" t="s">
        <v>12</v>
      </c>
      <c r="E19" s="27" t="s">
        <v>32</v>
      </c>
      <c r="F19" s="128" t="s">
        <v>52</v>
      </c>
      <c r="G19" s="129"/>
      <c r="H19" s="129"/>
      <c r="I19" s="129"/>
      <c r="J19" s="129"/>
      <c r="K19" s="129"/>
      <c r="L19" s="130"/>
      <c r="M19" s="23">
        <f>M20+M27+M29</f>
        <v>2518.3853899999999</v>
      </c>
      <c r="N19" s="23">
        <f>N20+N27+N29</f>
        <v>2479.3684799999996</v>
      </c>
      <c r="O19" s="45">
        <f t="shared" si="4"/>
        <v>98.450717266907262</v>
      </c>
      <c r="P19" s="32">
        <f t="shared" si="5"/>
        <v>39.01691000000028</v>
      </c>
    </row>
    <row r="20" spans="1:16" s="8" customFormat="1" ht="11.45" customHeight="1" x14ac:dyDescent="0.2">
      <c r="A20" s="25"/>
      <c r="B20" s="26"/>
      <c r="C20" s="26"/>
      <c r="D20" s="27" t="s">
        <v>12</v>
      </c>
      <c r="E20" s="27" t="s">
        <v>32</v>
      </c>
      <c r="F20" s="27" t="s">
        <v>22</v>
      </c>
      <c r="G20" s="83" t="s">
        <v>35</v>
      </c>
      <c r="H20" s="84"/>
      <c r="I20" s="84"/>
      <c r="J20" s="84"/>
      <c r="K20" s="84"/>
      <c r="L20" s="85"/>
      <c r="M20" s="72">
        <f>M21+M22+M23+M24+M25+M26</f>
        <v>2442.2429999999999</v>
      </c>
      <c r="N20" s="72">
        <f>N21+N22+N23+N24+N25+N26</f>
        <v>2403.2260899999997</v>
      </c>
      <c r="O20" s="67">
        <f t="shared" si="4"/>
        <v>98.402414911210712</v>
      </c>
      <c r="P20" s="66">
        <f t="shared" si="5"/>
        <v>39.01691000000028</v>
      </c>
    </row>
    <row r="21" spans="1:16" s="9" customFormat="1" ht="12" customHeight="1" x14ac:dyDescent="0.2">
      <c r="A21" s="96">
        <v>400</v>
      </c>
      <c r="B21" s="97"/>
      <c r="C21" s="98"/>
      <c r="D21" s="27" t="s">
        <v>12</v>
      </c>
      <c r="E21" s="27" t="s">
        <v>32</v>
      </c>
      <c r="F21" s="27" t="s">
        <v>22</v>
      </c>
      <c r="G21" s="34">
        <v>121</v>
      </c>
      <c r="H21" s="77"/>
      <c r="I21" s="78"/>
      <c r="J21" s="78"/>
      <c r="K21" s="78"/>
      <c r="L21" s="79"/>
      <c r="M21" s="35">
        <v>1482.4110000000001</v>
      </c>
      <c r="N21" s="36">
        <v>1456.82656</v>
      </c>
      <c r="O21" s="39">
        <f t="shared" si="4"/>
        <v>98.274133152007096</v>
      </c>
      <c r="P21" s="37">
        <f t="shared" si="5"/>
        <v>25.584440000000086</v>
      </c>
    </row>
    <row r="22" spans="1:16" s="9" customFormat="1" ht="11.25" customHeight="1" x14ac:dyDescent="0.2">
      <c r="A22" s="96">
        <v>400</v>
      </c>
      <c r="B22" s="97"/>
      <c r="C22" s="98"/>
      <c r="D22" s="27" t="s">
        <v>12</v>
      </c>
      <c r="E22" s="27" t="s">
        <v>32</v>
      </c>
      <c r="F22" s="27" t="s">
        <v>22</v>
      </c>
      <c r="G22" s="34">
        <v>129</v>
      </c>
      <c r="H22" s="46"/>
      <c r="I22" s="47"/>
      <c r="J22" s="47"/>
      <c r="K22" s="47"/>
      <c r="L22" s="48"/>
      <c r="M22" s="35">
        <v>447.68799999999999</v>
      </c>
      <c r="N22" s="36">
        <v>434.25590999999997</v>
      </c>
      <c r="O22" s="39">
        <f t="shared" si="4"/>
        <v>96.99967611372206</v>
      </c>
      <c r="P22" s="37">
        <f t="shared" si="5"/>
        <v>13.432090000000017</v>
      </c>
    </row>
    <row r="23" spans="1:16" s="1" customFormat="1" x14ac:dyDescent="0.2">
      <c r="A23" s="96">
        <v>400</v>
      </c>
      <c r="B23" s="97"/>
      <c r="C23" s="98"/>
      <c r="D23" s="27" t="s">
        <v>12</v>
      </c>
      <c r="E23" s="27" t="s">
        <v>32</v>
      </c>
      <c r="F23" s="27" t="s">
        <v>22</v>
      </c>
      <c r="G23" s="34">
        <v>244</v>
      </c>
      <c r="H23" s="46"/>
      <c r="I23" s="47"/>
      <c r="J23" s="47"/>
      <c r="K23" s="47"/>
      <c r="L23" s="48"/>
      <c r="M23" s="35">
        <v>473.584</v>
      </c>
      <c r="N23" s="36">
        <v>473.58362</v>
      </c>
      <c r="O23" s="39">
        <f t="shared" si="4"/>
        <v>99.999919760802726</v>
      </c>
      <c r="P23" s="37">
        <f t="shared" si="5"/>
        <v>3.8000000000693035E-4</v>
      </c>
    </row>
    <row r="24" spans="1:16" s="1" customFormat="1" x14ac:dyDescent="0.2">
      <c r="A24" s="96">
        <v>400</v>
      </c>
      <c r="B24" s="97"/>
      <c r="C24" s="98"/>
      <c r="D24" s="27" t="s">
        <v>12</v>
      </c>
      <c r="E24" s="27" t="s">
        <v>32</v>
      </c>
      <c r="F24" s="27" t="s">
        <v>22</v>
      </c>
      <c r="G24" s="34">
        <v>247</v>
      </c>
      <c r="H24" s="46"/>
      <c r="I24" s="47"/>
      <c r="J24" s="47"/>
      <c r="K24" s="47"/>
      <c r="L24" s="48"/>
      <c r="M24" s="35">
        <v>34</v>
      </c>
      <c r="N24" s="36">
        <v>34</v>
      </c>
      <c r="O24" s="39">
        <f t="shared" si="4"/>
        <v>100</v>
      </c>
      <c r="P24" s="37">
        <f t="shared" si="5"/>
        <v>0</v>
      </c>
    </row>
    <row r="25" spans="1:16" s="1" customFormat="1" hidden="1" x14ac:dyDescent="0.2">
      <c r="A25" s="96">
        <v>400</v>
      </c>
      <c r="B25" s="97"/>
      <c r="C25" s="98"/>
      <c r="D25" s="27" t="s">
        <v>12</v>
      </c>
      <c r="E25" s="27" t="s">
        <v>32</v>
      </c>
      <c r="F25" s="27" t="s">
        <v>22</v>
      </c>
      <c r="G25" s="34">
        <v>852</v>
      </c>
      <c r="H25" s="46"/>
      <c r="I25" s="47"/>
      <c r="J25" s="47"/>
      <c r="K25" s="47"/>
      <c r="L25" s="48"/>
      <c r="M25" s="35">
        <v>0</v>
      </c>
      <c r="N25" s="36">
        <v>0</v>
      </c>
      <c r="O25" s="39" t="e">
        <f t="shared" si="4"/>
        <v>#DIV/0!</v>
      </c>
      <c r="P25" s="37">
        <f t="shared" si="5"/>
        <v>0</v>
      </c>
    </row>
    <row r="26" spans="1:16" s="1" customFormat="1" x14ac:dyDescent="0.2">
      <c r="A26" s="96">
        <v>400</v>
      </c>
      <c r="B26" s="97"/>
      <c r="C26" s="98"/>
      <c r="D26" s="27" t="s">
        <v>12</v>
      </c>
      <c r="E26" s="27" t="s">
        <v>32</v>
      </c>
      <c r="F26" s="27" t="s">
        <v>22</v>
      </c>
      <c r="G26" s="34">
        <v>853</v>
      </c>
      <c r="H26" s="77"/>
      <c r="I26" s="78"/>
      <c r="J26" s="78"/>
      <c r="K26" s="78"/>
      <c r="L26" s="79"/>
      <c r="M26" s="35">
        <v>4.5599999999999996</v>
      </c>
      <c r="N26" s="36">
        <v>4.5599999999999996</v>
      </c>
      <c r="O26" s="39">
        <f t="shared" si="4"/>
        <v>100</v>
      </c>
      <c r="P26" s="37">
        <f t="shared" si="5"/>
        <v>0</v>
      </c>
    </row>
    <row r="27" spans="1:16" s="8" customFormat="1" ht="11.45" customHeight="1" x14ac:dyDescent="0.2">
      <c r="A27" s="25"/>
      <c r="B27" s="26"/>
      <c r="C27" s="26"/>
      <c r="D27" s="27" t="s">
        <v>12</v>
      </c>
      <c r="E27" s="27" t="s">
        <v>32</v>
      </c>
      <c r="F27" s="27" t="s">
        <v>36</v>
      </c>
      <c r="G27" s="83" t="s">
        <v>35</v>
      </c>
      <c r="H27" s="84"/>
      <c r="I27" s="84"/>
      <c r="J27" s="84"/>
      <c r="K27" s="84"/>
      <c r="L27" s="85"/>
      <c r="M27" s="72">
        <f>M28</f>
        <v>57.084000000000003</v>
      </c>
      <c r="N27" s="72">
        <f>N28</f>
        <v>57.084000000000003</v>
      </c>
      <c r="O27" s="67">
        <f t="shared" si="4"/>
        <v>100</v>
      </c>
      <c r="P27" s="66">
        <f t="shared" si="5"/>
        <v>0</v>
      </c>
    </row>
    <row r="28" spans="1:16" s="1" customFormat="1" x14ac:dyDescent="0.2">
      <c r="A28" s="96">
        <v>400</v>
      </c>
      <c r="B28" s="97"/>
      <c r="C28" s="98"/>
      <c r="D28" s="27" t="s">
        <v>12</v>
      </c>
      <c r="E28" s="27" t="s">
        <v>32</v>
      </c>
      <c r="F28" s="27" t="s">
        <v>36</v>
      </c>
      <c r="G28" s="34">
        <v>244</v>
      </c>
      <c r="H28" s="77"/>
      <c r="I28" s="78"/>
      <c r="J28" s="78"/>
      <c r="K28" s="78"/>
      <c r="L28" s="79"/>
      <c r="M28" s="35">
        <v>57.084000000000003</v>
      </c>
      <c r="N28" s="36">
        <v>57.084000000000003</v>
      </c>
      <c r="O28" s="39">
        <f t="shared" si="4"/>
        <v>100</v>
      </c>
      <c r="P28" s="37">
        <f t="shared" si="5"/>
        <v>0</v>
      </c>
    </row>
    <row r="29" spans="1:16" s="8" customFormat="1" ht="11.45" customHeight="1" x14ac:dyDescent="0.2">
      <c r="A29" s="25"/>
      <c r="B29" s="26"/>
      <c r="C29" s="26"/>
      <c r="D29" s="27" t="s">
        <v>12</v>
      </c>
      <c r="E29" s="27" t="s">
        <v>32</v>
      </c>
      <c r="F29" s="27" t="s">
        <v>38</v>
      </c>
      <c r="G29" s="83" t="s">
        <v>35</v>
      </c>
      <c r="H29" s="84"/>
      <c r="I29" s="84"/>
      <c r="J29" s="84"/>
      <c r="K29" s="84"/>
      <c r="L29" s="85"/>
      <c r="M29" s="72">
        <f>M30+M31</f>
        <v>19.058389999999999</v>
      </c>
      <c r="N29" s="72">
        <f>N30+N31</f>
        <v>19.058389999999999</v>
      </c>
      <c r="O29" s="67">
        <f t="shared" si="4"/>
        <v>100</v>
      </c>
      <c r="P29" s="66">
        <f t="shared" si="5"/>
        <v>0</v>
      </c>
    </row>
    <row r="30" spans="1:16" s="1" customFormat="1" x14ac:dyDescent="0.2">
      <c r="A30" s="96">
        <v>400</v>
      </c>
      <c r="B30" s="97"/>
      <c r="C30" s="98"/>
      <c r="D30" s="27" t="s">
        <v>12</v>
      </c>
      <c r="E30" s="27" t="s">
        <v>32</v>
      </c>
      <c r="F30" s="27" t="s">
        <v>38</v>
      </c>
      <c r="G30" s="34">
        <v>121</v>
      </c>
      <c r="H30" s="77"/>
      <c r="I30" s="78"/>
      <c r="J30" s="78"/>
      <c r="K30" s="78"/>
      <c r="L30" s="79"/>
      <c r="M30" s="35">
        <v>14.637779999999999</v>
      </c>
      <c r="N30" s="36">
        <v>14.637779999999999</v>
      </c>
      <c r="O30" s="39">
        <f t="shared" si="4"/>
        <v>100</v>
      </c>
      <c r="P30" s="37">
        <f t="shared" si="5"/>
        <v>0</v>
      </c>
    </row>
    <row r="31" spans="1:16" s="1" customFormat="1" x14ac:dyDescent="0.2">
      <c r="A31" s="96">
        <v>400</v>
      </c>
      <c r="B31" s="97"/>
      <c r="C31" s="98"/>
      <c r="D31" s="27" t="s">
        <v>12</v>
      </c>
      <c r="E31" s="27" t="s">
        <v>32</v>
      </c>
      <c r="F31" s="27" t="s">
        <v>38</v>
      </c>
      <c r="G31" s="34">
        <v>129</v>
      </c>
      <c r="H31" s="77"/>
      <c r="I31" s="78"/>
      <c r="J31" s="78"/>
      <c r="K31" s="78"/>
      <c r="L31" s="79"/>
      <c r="M31" s="35">
        <v>4.4206099999999999</v>
      </c>
      <c r="N31" s="36">
        <v>4.4206099999999999</v>
      </c>
      <c r="O31" s="39">
        <f t="shared" si="4"/>
        <v>100</v>
      </c>
      <c r="P31" s="37">
        <f t="shared" si="5"/>
        <v>0</v>
      </c>
    </row>
    <row r="32" spans="1:16" s="7" customFormat="1" ht="21.6" customHeight="1" x14ac:dyDescent="0.2">
      <c r="A32" s="25"/>
      <c r="B32" s="26"/>
      <c r="C32" s="26"/>
      <c r="D32" s="27" t="s">
        <v>12</v>
      </c>
      <c r="E32" s="27" t="s">
        <v>32</v>
      </c>
      <c r="F32" s="76" t="s">
        <v>44</v>
      </c>
      <c r="G32" s="42"/>
      <c r="H32" s="42"/>
      <c r="I32" s="42"/>
      <c r="J32" s="42"/>
      <c r="K32" s="42"/>
      <c r="L32" s="43"/>
      <c r="M32" s="73">
        <f t="shared" ref="M32:O32" si="6">M33</f>
        <v>1030.9140199999999</v>
      </c>
      <c r="N32" s="74">
        <f t="shared" si="6"/>
        <v>0</v>
      </c>
      <c r="O32" s="54">
        <f t="shared" si="6"/>
        <v>0</v>
      </c>
      <c r="P32" s="24">
        <f>P33</f>
        <v>1030.9140199999999</v>
      </c>
    </row>
    <row r="33" spans="1:16" s="1" customFormat="1" ht="11.25" customHeight="1" x14ac:dyDescent="0.2">
      <c r="A33" s="96"/>
      <c r="B33" s="97"/>
      <c r="C33" s="98"/>
      <c r="D33" s="27" t="s">
        <v>12</v>
      </c>
      <c r="E33" s="27" t="s">
        <v>32</v>
      </c>
      <c r="F33" s="27" t="s">
        <v>43</v>
      </c>
      <c r="G33" s="77" t="s">
        <v>42</v>
      </c>
      <c r="H33" s="100"/>
      <c r="I33" s="100"/>
      <c r="J33" s="100"/>
      <c r="K33" s="100"/>
      <c r="L33" s="140"/>
      <c r="M33" s="35">
        <f>M34</f>
        <v>1030.9140199999999</v>
      </c>
      <c r="N33" s="36">
        <f>N34</f>
        <v>0</v>
      </c>
      <c r="O33" s="39">
        <f t="shared" ref="O33:O34" si="7">N33/M33*100</f>
        <v>0</v>
      </c>
      <c r="P33" s="37">
        <f t="shared" ref="P33:P34" si="8">M33-N33</f>
        <v>1030.9140199999999</v>
      </c>
    </row>
    <row r="34" spans="1:16" s="1" customFormat="1" ht="11.25" customHeight="1" x14ac:dyDescent="0.2">
      <c r="A34" s="96"/>
      <c r="B34" s="97"/>
      <c r="C34" s="98"/>
      <c r="D34" s="27" t="s">
        <v>12</v>
      </c>
      <c r="E34" s="27" t="s">
        <v>32</v>
      </c>
      <c r="F34" s="27" t="s">
        <v>43</v>
      </c>
      <c r="G34" s="34">
        <v>870</v>
      </c>
      <c r="H34" s="77"/>
      <c r="I34" s="78"/>
      <c r="J34" s="78"/>
      <c r="K34" s="78"/>
      <c r="L34" s="79"/>
      <c r="M34" s="35">
        <v>1030.9140199999999</v>
      </c>
      <c r="N34" s="36">
        <v>0</v>
      </c>
      <c r="O34" s="39">
        <f t="shared" si="7"/>
        <v>0</v>
      </c>
      <c r="P34" s="37">
        <f t="shared" si="8"/>
        <v>1030.9140199999999</v>
      </c>
    </row>
    <row r="35" spans="1:16" s="8" customFormat="1" ht="11.45" customHeight="1" x14ac:dyDescent="0.25">
      <c r="A35" s="28"/>
      <c r="B35" s="22"/>
      <c r="C35" s="22"/>
      <c r="D35" s="29" t="s">
        <v>12</v>
      </c>
      <c r="E35" s="30" t="s">
        <v>13</v>
      </c>
      <c r="F35" s="80">
        <v>9800000000</v>
      </c>
      <c r="G35" s="81"/>
      <c r="H35" s="81"/>
      <c r="I35" s="81"/>
      <c r="J35" s="81"/>
      <c r="K35" s="81"/>
      <c r="L35" s="82"/>
      <c r="M35" s="23">
        <f>M36</f>
        <v>18.065999999999999</v>
      </c>
      <c r="N35" s="23">
        <f>N36</f>
        <v>18.065999999999999</v>
      </c>
      <c r="O35" s="54">
        <f t="shared" ref="O35:O46" si="9">N35/M35*100</f>
        <v>100</v>
      </c>
      <c r="P35" s="24">
        <f t="shared" ref="P35:P46" si="10">M35-N35</f>
        <v>0</v>
      </c>
    </row>
    <row r="36" spans="1:16" s="9" customFormat="1" ht="15" customHeight="1" x14ac:dyDescent="0.2">
      <c r="A36" s="25"/>
      <c r="B36" s="26"/>
      <c r="C36" s="26"/>
      <c r="D36" s="27" t="s">
        <v>12</v>
      </c>
      <c r="E36" s="27" t="s">
        <v>13</v>
      </c>
      <c r="F36" s="34" t="s">
        <v>20</v>
      </c>
      <c r="G36" s="83" t="s">
        <v>6</v>
      </c>
      <c r="H36" s="84"/>
      <c r="I36" s="84"/>
      <c r="J36" s="84"/>
      <c r="K36" s="84"/>
      <c r="L36" s="85"/>
      <c r="M36" s="35">
        <f t="shared" ref="M36:N39" si="11">M37</f>
        <v>18.065999999999999</v>
      </c>
      <c r="N36" s="35">
        <f t="shared" si="11"/>
        <v>18.065999999999999</v>
      </c>
      <c r="O36" s="39">
        <f t="shared" si="9"/>
        <v>100</v>
      </c>
      <c r="P36" s="37">
        <f t="shared" si="10"/>
        <v>0</v>
      </c>
    </row>
    <row r="37" spans="1:16" s="1" customFormat="1" ht="12" customHeight="1" x14ac:dyDescent="0.2">
      <c r="A37" s="96">
        <v>400</v>
      </c>
      <c r="B37" s="97"/>
      <c r="C37" s="98"/>
      <c r="D37" s="27" t="s">
        <v>12</v>
      </c>
      <c r="E37" s="27" t="s">
        <v>13</v>
      </c>
      <c r="F37" s="34" t="s">
        <v>20</v>
      </c>
      <c r="G37" s="34">
        <v>540</v>
      </c>
      <c r="H37" s="77"/>
      <c r="I37" s="78"/>
      <c r="J37" s="78"/>
      <c r="K37" s="78"/>
      <c r="L37" s="79"/>
      <c r="M37" s="35">
        <v>18.065999999999999</v>
      </c>
      <c r="N37" s="36">
        <v>18.065999999999999</v>
      </c>
      <c r="O37" s="39">
        <f t="shared" si="9"/>
        <v>100</v>
      </c>
      <c r="P37" s="37">
        <f t="shared" si="10"/>
        <v>0</v>
      </c>
    </row>
    <row r="38" spans="1:16" s="8" customFormat="1" ht="11.45" customHeight="1" x14ac:dyDescent="0.25">
      <c r="A38" s="28"/>
      <c r="B38" s="22"/>
      <c r="C38" s="22"/>
      <c r="D38" s="29" t="s">
        <v>12</v>
      </c>
      <c r="E38" s="27" t="s">
        <v>49</v>
      </c>
      <c r="F38" s="80">
        <v>9800000000</v>
      </c>
      <c r="G38" s="81"/>
      <c r="H38" s="81"/>
      <c r="I38" s="81"/>
      <c r="J38" s="81"/>
      <c r="K38" s="81"/>
      <c r="L38" s="82"/>
      <c r="M38" s="23">
        <f>M39</f>
        <v>20</v>
      </c>
      <c r="N38" s="23">
        <f>N39</f>
        <v>20</v>
      </c>
      <c r="O38" s="54">
        <f t="shared" ref="O38:O40" si="12">N38/M38*100</f>
        <v>100</v>
      </c>
      <c r="P38" s="24">
        <f t="shared" ref="P38:P40" si="13">M38-N38</f>
        <v>0</v>
      </c>
    </row>
    <row r="39" spans="1:16" s="9" customFormat="1" ht="15" customHeight="1" x14ac:dyDescent="0.2">
      <c r="A39" s="25"/>
      <c r="B39" s="26"/>
      <c r="C39" s="26"/>
      <c r="D39" s="27" t="s">
        <v>12</v>
      </c>
      <c r="E39" s="27" t="s">
        <v>49</v>
      </c>
      <c r="F39" s="34" t="s">
        <v>48</v>
      </c>
      <c r="G39" s="83" t="s">
        <v>53</v>
      </c>
      <c r="H39" s="84"/>
      <c r="I39" s="84"/>
      <c r="J39" s="84"/>
      <c r="K39" s="84"/>
      <c r="L39" s="85"/>
      <c r="M39" s="35">
        <f t="shared" si="11"/>
        <v>20</v>
      </c>
      <c r="N39" s="35">
        <f t="shared" si="11"/>
        <v>20</v>
      </c>
      <c r="O39" s="39">
        <f t="shared" si="12"/>
        <v>100</v>
      </c>
      <c r="P39" s="37">
        <f t="shared" si="13"/>
        <v>0</v>
      </c>
    </row>
    <row r="40" spans="1:16" s="1" customFormat="1" ht="12" customHeight="1" x14ac:dyDescent="0.2">
      <c r="A40" s="96">
        <v>400</v>
      </c>
      <c r="B40" s="97"/>
      <c r="C40" s="98"/>
      <c r="D40" s="27" t="s">
        <v>12</v>
      </c>
      <c r="E40" s="27" t="s">
        <v>49</v>
      </c>
      <c r="F40" s="34" t="s">
        <v>48</v>
      </c>
      <c r="G40" s="34">
        <v>880</v>
      </c>
      <c r="H40" s="77"/>
      <c r="I40" s="78"/>
      <c r="J40" s="78"/>
      <c r="K40" s="78"/>
      <c r="L40" s="79"/>
      <c r="M40" s="35">
        <v>20</v>
      </c>
      <c r="N40" s="36">
        <v>20</v>
      </c>
      <c r="O40" s="39">
        <f t="shared" si="12"/>
        <v>100</v>
      </c>
      <c r="P40" s="37">
        <f t="shared" si="13"/>
        <v>0</v>
      </c>
    </row>
    <row r="41" spans="1:16" s="1" customFormat="1" ht="12" customHeight="1" x14ac:dyDescent="0.25">
      <c r="A41" s="28"/>
      <c r="B41" s="22"/>
      <c r="C41" s="22"/>
      <c r="D41" s="29" t="s">
        <v>12</v>
      </c>
      <c r="E41" s="27" t="s">
        <v>50</v>
      </c>
      <c r="F41" s="80">
        <v>9800000000</v>
      </c>
      <c r="G41" s="81"/>
      <c r="H41" s="81"/>
      <c r="I41" s="81"/>
      <c r="J41" s="81"/>
      <c r="K41" s="81"/>
      <c r="L41" s="82"/>
      <c r="M41" s="23">
        <f>M42</f>
        <v>15</v>
      </c>
      <c r="N41" s="23">
        <f>N42</f>
        <v>0</v>
      </c>
      <c r="O41" s="54">
        <f t="shared" si="9"/>
        <v>0</v>
      </c>
      <c r="P41" s="24">
        <f t="shared" si="10"/>
        <v>15</v>
      </c>
    </row>
    <row r="42" spans="1:16" s="7" customFormat="1" ht="11.45" customHeight="1" x14ac:dyDescent="0.2">
      <c r="A42" s="25"/>
      <c r="B42" s="26"/>
      <c r="C42" s="26"/>
      <c r="D42" s="27" t="s">
        <v>12</v>
      </c>
      <c r="E42" s="27" t="s">
        <v>50</v>
      </c>
      <c r="F42" s="27" t="s">
        <v>21</v>
      </c>
      <c r="G42" s="83" t="s">
        <v>7</v>
      </c>
      <c r="H42" s="84"/>
      <c r="I42" s="84"/>
      <c r="J42" s="84"/>
      <c r="K42" s="84"/>
      <c r="L42" s="85"/>
      <c r="M42" s="35">
        <f>M43</f>
        <v>15</v>
      </c>
      <c r="N42" s="75">
        <v>0</v>
      </c>
      <c r="O42" s="39">
        <f t="shared" si="9"/>
        <v>0</v>
      </c>
      <c r="P42" s="37">
        <f t="shared" si="10"/>
        <v>15</v>
      </c>
    </row>
    <row r="43" spans="1:16" s="8" customFormat="1" ht="11.25" customHeight="1" x14ac:dyDescent="0.2">
      <c r="A43" s="96">
        <v>400</v>
      </c>
      <c r="B43" s="97"/>
      <c r="C43" s="98"/>
      <c r="D43" s="27" t="s">
        <v>12</v>
      </c>
      <c r="E43" s="27" t="s">
        <v>50</v>
      </c>
      <c r="F43" s="27" t="s">
        <v>21</v>
      </c>
      <c r="G43" s="27" t="s">
        <v>16</v>
      </c>
      <c r="H43" s="77"/>
      <c r="I43" s="78"/>
      <c r="J43" s="78"/>
      <c r="K43" s="78"/>
      <c r="L43" s="79"/>
      <c r="M43" s="35">
        <v>15</v>
      </c>
      <c r="N43" s="41">
        <v>0</v>
      </c>
      <c r="O43" s="39">
        <f t="shared" si="9"/>
        <v>0</v>
      </c>
      <c r="P43" s="37">
        <f t="shared" si="10"/>
        <v>15</v>
      </c>
    </row>
    <row r="44" spans="1:16" s="8" customFormat="1" ht="24.75" customHeight="1" x14ac:dyDescent="0.25">
      <c r="A44" s="28"/>
      <c r="B44" s="22"/>
      <c r="C44" s="22"/>
      <c r="D44" s="29" t="s">
        <v>12</v>
      </c>
      <c r="E44" s="44">
        <v>13</v>
      </c>
      <c r="F44" s="131" t="s">
        <v>56</v>
      </c>
      <c r="G44" s="132"/>
      <c r="H44" s="132"/>
      <c r="I44" s="132"/>
      <c r="J44" s="132"/>
      <c r="K44" s="132"/>
      <c r="L44" s="133"/>
      <c r="M44" s="23">
        <f>M45+M48+M50</f>
        <v>95.2</v>
      </c>
      <c r="N44" s="23">
        <f>N45+N48+N50</f>
        <v>93.146000000000001</v>
      </c>
      <c r="O44" s="68">
        <f t="shared" si="9"/>
        <v>97.842436974789919</v>
      </c>
      <c r="P44" s="69">
        <f t="shared" si="10"/>
        <v>2.054000000000002</v>
      </c>
    </row>
    <row r="45" spans="1:16" s="9" customFormat="1" ht="12" customHeight="1" x14ac:dyDescent="0.2">
      <c r="A45" s="25"/>
      <c r="B45" s="26"/>
      <c r="C45" s="26"/>
      <c r="D45" s="27" t="s">
        <v>12</v>
      </c>
      <c r="E45" s="34">
        <v>13</v>
      </c>
      <c r="F45" s="27" t="s">
        <v>24</v>
      </c>
      <c r="G45" s="83" t="s">
        <v>30</v>
      </c>
      <c r="H45" s="84"/>
      <c r="I45" s="84"/>
      <c r="J45" s="84"/>
      <c r="K45" s="84"/>
      <c r="L45" s="85"/>
      <c r="M45" s="73">
        <f>M46+M47</f>
        <v>87</v>
      </c>
      <c r="N45" s="73">
        <f>N46+N47</f>
        <v>84.945999999999998</v>
      </c>
      <c r="O45" s="54">
        <f t="shared" si="9"/>
        <v>97.639080459770113</v>
      </c>
      <c r="P45" s="24">
        <f t="shared" si="10"/>
        <v>2.054000000000002</v>
      </c>
    </row>
    <row r="46" spans="1:16" s="9" customFormat="1" ht="12" customHeight="1" x14ac:dyDescent="0.2">
      <c r="A46" s="96">
        <v>400</v>
      </c>
      <c r="B46" s="97"/>
      <c r="C46" s="98"/>
      <c r="D46" s="27" t="s">
        <v>12</v>
      </c>
      <c r="E46" s="34">
        <v>13</v>
      </c>
      <c r="F46" s="27" t="s">
        <v>23</v>
      </c>
      <c r="G46" s="34">
        <v>244</v>
      </c>
      <c r="H46" s="77"/>
      <c r="I46" s="78"/>
      <c r="J46" s="78"/>
      <c r="K46" s="78"/>
      <c r="L46" s="79"/>
      <c r="M46" s="35">
        <v>86</v>
      </c>
      <c r="N46" s="36">
        <v>83.945999999999998</v>
      </c>
      <c r="O46" s="39">
        <f t="shared" si="9"/>
        <v>97.611627906976736</v>
      </c>
      <c r="P46" s="37">
        <f t="shared" si="10"/>
        <v>2.054000000000002</v>
      </c>
    </row>
    <row r="47" spans="1:16" s="9" customFormat="1" ht="12" customHeight="1" x14ac:dyDescent="0.2">
      <c r="A47" s="96">
        <v>400</v>
      </c>
      <c r="B47" s="97"/>
      <c r="C47" s="98"/>
      <c r="D47" s="27" t="s">
        <v>12</v>
      </c>
      <c r="E47" s="34">
        <v>13</v>
      </c>
      <c r="F47" s="27" t="s">
        <v>23</v>
      </c>
      <c r="G47" s="34">
        <v>247</v>
      </c>
      <c r="H47" s="77"/>
      <c r="I47" s="78"/>
      <c r="J47" s="78"/>
      <c r="K47" s="78"/>
      <c r="L47" s="79"/>
      <c r="M47" s="35">
        <v>1</v>
      </c>
      <c r="N47" s="36">
        <v>1</v>
      </c>
      <c r="O47" s="39">
        <f>N47/M47*100</f>
        <v>100</v>
      </c>
      <c r="P47" s="36">
        <f>M47-N47</f>
        <v>0</v>
      </c>
    </row>
    <row r="48" spans="1:16" s="1" customFormat="1" ht="11.25" customHeight="1" x14ac:dyDescent="0.2">
      <c r="A48" s="25"/>
      <c r="B48" s="26"/>
      <c r="C48" s="26"/>
      <c r="D48" s="27" t="s">
        <v>12</v>
      </c>
      <c r="E48" s="34">
        <v>13</v>
      </c>
      <c r="F48" s="27" t="s">
        <v>34</v>
      </c>
      <c r="G48" s="83" t="s">
        <v>30</v>
      </c>
      <c r="H48" s="84"/>
      <c r="I48" s="84"/>
      <c r="J48" s="84"/>
      <c r="K48" s="84"/>
      <c r="L48" s="85"/>
      <c r="M48" s="73">
        <f>M49</f>
        <v>3.7</v>
      </c>
      <c r="N48" s="73">
        <f>N49</f>
        <v>3.7</v>
      </c>
      <c r="O48" s="54">
        <f t="shared" ref="O48:O49" si="14">N48/M48*100</f>
        <v>100</v>
      </c>
      <c r="P48" s="24">
        <f t="shared" ref="P48:P49" si="15">M48-N48</f>
        <v>0</v>
      </c>
    </row>
    <row r="49" spans="1:16" s="1" customFormat="1" x14ac:dyDescent="0.2">
      <c r="A49" s="96">
        <v>400</v>
      </c>
      <c r="B49" s="97"/>
      <c r="C49" s="98"/>
      <c r="D49" s="27" t="s">
        <v>12</v>
      </c>
      <c r="E49" s="34">
        <v>13</v>
      </c>
      <c r="F49" s="27" t="s">
        <v>34</v>
      </c>
      <c r="G49" s="34">
        <v>244</v>
      </c>
      <c r="H49" s="77"/>
      <c r="I49" s="78"/>
      <c r="J49" s="78"/>
      <c r="K49" s="78"/>
      <c r="L49" s="79"/>
      <c r="M49" s="35">
        <v>3.7</v>
      </c>
      <c r="N49" s="36">
        <v>3.7</v>
      </c>
      <c r="O49" s="39">
        <f t="shared" si="14"/>
        <v>100</v>
      </c>
      <c r="P49" s="37">
        <f t="shared" si="15"/>
        <v>0</v>
      </c>
    </row>
    <row r="50" spans="1:16" s="1" customFormat="1" ht="11.25" customHeight="1" x14ac:dyDescent="0.2">
      <c r="A50" s="25"/>
      <c r="B50" s="26"/>
      <c r="C50" s="26"/>
      <c r="D50" s="27" t="s">
        <v>12</v>
      </c>
      <c r="E50" s="34">
        <v>13</v>
      </c>
      <c r="F50" s="27" t="s">
        <v>31</v>
      </c>
      <c r="G50" s="83" t="s">
        <v>30</v>
      </c>
      <c r="H50" s="84"/>
      <c r="I50" s="84"/>
      <c r="J50" s="84"/>
      <c r="K50" s="84"/>
      <c r="L50" s="85"/>
      <c r="M50" s="73">
        <f>M51</f>
        <v>4.5</v>
      </c>
      <c r="N50" s="73">
        <f>N51</f>
        <v>4.5</v>
      </c>
      <c r="O50" s="54">
        <f t="shared" ref="O50:O51" si="16">N50/M50*100</f>
        <v>100</v>
      </c>
      <c r="P50" s="24">
        <f t="shared" ref="P50:P51" si="17">M50-N50</f>
        <v>0</v>
      </c>
    </row>
    <row r="51" spans="1:16" s="1" customFormat="1" x14ac:dyDescent="0.2">
      <c r="A51" s="96">
        <v>400</v>
      </c>
      <c r="B51" s="97"/>
      <c r="C51" s="98"/>
      <c r="D51" s="27" t="s">
        <v>12</v>
      </c>
      <c r="E51" s="34">
        <v>13</v>
      </c>
      <c r="F51" s="27" t="s">
        <v>31</v>
      </c>
      <c r="G51" s="34">
        <v>244</v>
      </c>
      <c r="H51" s="77"/>
      <c r="I51" s="78"/>
      <c r="J51" s="78"/>
      <c r="K51" s="78"/>
      <c r="L51" s="79"/>
      <c r="M51" s="35">
        <v>4.5</v>
      </c>
      <c r="N51" s="36">
        <v>4.5</v>
      </c>
      <c r="O51" s="39">
        <f t="shared" si="16"/>
        <v>100</v>
      </c>
      <c r="P51" s="37">
        <f t="shared" si="17"/>
        <v>0</v>
      </c>
    </row>
    <row r="52" spans="1:16" s="1" customFormat="1" hidden="1" x14ac:dyDescent="0.2">
      <c r="A52" s="96">
        <v>400</v>
      </c>
      <c r="B52" s="97"/>
      <c r="C52" s="98"/>
      <c r="D52" s="27" t="s">
        <v>12</v>
      </c>
      <c r="E52" s="34">
        <v>13</v>
      </c>
      <c r="F52" s="27" t="s">
        <v>23</v>
      </c>
      <c r="G52" s="34">
        <v>852</v>
      </c>
      <c r="H52" s="77"/>
      <c r="I52" s="78"/>
      <c r="J52" s="78"/>
      <c r="K52" s="78"/>
      <c r="L52" s="79"/>
      <c r="M52" s="35">
        <v>0</v>
      </c>
      <c r="N52" s="36">
        <v>0</v>
      </c>
      <c r="O52" s="39" t="e">
        <f t="shared" ref="O52:O59" si="18">N52/M52*100</f>
        <v>#DIV/0!</v>
      </c>
      <c r="P52" s="37">
        <f t="shared" ref="P52:P58" si="19">M52-N52</f>
        <v>0</v>
      </c>
    </row>
    <row r="53" spans="1:16" s="8" customFormat="1" ht="24" customHeight="1" x14ac:dyDescent="0.25">
      <c r="A53" s="25"/>
      <c r="B53" s="26"/>
      <c r="C53" s="26"/>
      <c r="D53" s="27" t="s">
        <v>14</v>
      </c>
      <c r="E53" s="141" t="s">
        <v>54</v>
      </c>
      <c r="F53" s="142"/>
      <c r="G53" s="142"/>
      <c r="H53" s="142"/>
      <c r="I53" s="142"/>
      <c r="J53" s="142"/>
      <c r="K53" s="142"/>
      <c r="L53" s="143"/>
      <c r="M53" s="40">
        <f>M54</f>
        <v>137.1</v>
      </c>
      <c r="N53" s="40">
        <f>N54</f>
        <v>137.1</v>
      </c>
      <c r="O53" s="67">
        <f t="shared" si="18"/>
        <v>100</v>
      </c>
      <c r="P53" s="66">
        <f t="shared" si="19"/>
        <v>0</v>
      </c>
    </row>
    <row r="54" spans="1:16" s="9" customFormat="1" ht="21" customHeight="1" x14ac:dyDescent="0.2">
      <c r="A54" s="28"/>
      <c r="B54" s="22"/>
      <c r="C54" s="22"/>
      <c r="D54" s="27" t="s">
        <v>14</v>
      </c>
      <c r="E54" s="27" t="s">
        <v>15</v>
      </c>
      <c r="F54" s="144" t="s">
        <v>27</v>
      </c>
      <c r="G54" s="145"/>
      <c r="H54" s="145"/>
      <c r="I54" s="145"/>
      <c r="J54" s="145"/>
      <c r="K54" s="145"/>
      <c r="L54" s="146"/>
      <c r="M54" s="35">
        <f>M55</f>
        <v>137.1</v>
      </c>
      <c r="N54" s="35">
        <f>N55</f>
        <v>137.1</v>
      </c>
      <c r="O54" s="39">
        <f t="shared" si="18"/>
        <v>100</v>
      </c>
      <c r="P54" s="37">
        <f t="shared" si="19"/>
        <v>0</v>
      </c>
    </row>
    <row r="55" spans="1:16" s="1" customFormat="1" ht="15.75" customHeight="1" x14ac:dyDescent="0.2">
      <c r="A55" s="25"/>
      <c r="B55" s="26"/>
      <c r="C55" s="26"/>
      <c r="D55" s="27" t="s">
        <v>14</v>
      </c>
      <c r="E55" s="27" t="s">
        <v>15</v>
      </c>
      <c r="F55" s="27" t="s">
        <v>25</v>
      </c>
      <c r="G55" s="83" t="s">
        <v>35</v>
      </c>
      <c r="H55" s="84"/>
      <c r="I55" s="84"/>
      <c r="J55" s="84"/>
      <c r="K55" s="84"/>
      <c r="L55" s="85"/>
      <c r="M55" s="33">
        <f>M56+M57+M58</f>
        <v>137.1</v>
      </c>
      <c r="N55" s="33">
        <f>N56+N57+N58</f>
        <v>137.1</v>
      </c>
      <c r="O55" s="39">
        <f t="shared" si="18"/>
        <v>100</v>
      </c>
      <c r="P55" s="37">
        <f t="shared" si="19"/>
        <v>0</v>
      </c>
    </row>
    <row r="56" spans="1:16" s="1" customFormat="1" x14ac:dyDescent="0.2">
      <c r="A56" s="134">
        <v>400</v>
      </c>
      <c r="B56" s="135"/>
      <c r="C56" s="136"/>
      <c r="D56" s="27" t="s">
        <v>14</v>
      </c>
      <c r="E56" s="27" t="s">
        <v>15</v>
      </c>
      <c r="F56" s="27" t="s">
        <v>25</v>
      </c>
      <c r="G56" s="49">
        <v>121</v>
      </c>
      <c r="H56" s="83"/>
      <c r="I56" s="84"/>
      <c r="J56" s="84"/>
      <c r="K56" s="84"/>
      <c r="L56" s="85"/>
      <c r="M56" s="35">
        <v>92.361599999999996</v>
      </c>
      <c r="N56" s="36">
        <v>92.361599999999996</v>
      </c>
      <c r="O56" s="39">
        <f t="shared" si="18"/>
        <v>100</v>
      </c>
      <c r="P56" s="37">
        <f t="shared" si="19"/>
        <v>0</v>
      </c>
    </row>
    <row r="57" spans="1:16" s="1" customFormat="1" x14ac:dyDescent="0.2">
      <c r="A57" s="134">
        <v>400</v>
      </c>
      <c r="B57" s="135"/>
      <c r="C57" s="136"/>
      <c r="D57" s="27" t="s">
        <v>14</v>
      </c>
      <c r="E57" s="27" t="s">
        <v>15</v>
      </c>
      <c r="F57" s="27" t="s">
        <v>25</v>
      </c>
      <c r="G57" s="49">
        <v>129</v>
      </c>
      <c r="H57" s="50"/>
      <c r="I57" s="51"/>
      <c r="J57" s="51"/>
      <c r="K57" s="51"/>
      <c r="L57" s="52"/>
      <c r="M57" s="35">
        <v>27.8932</v>
      </c>
      <c r="N57" s="36">
        <v>27.8932</v>
      </c>
      <c r="O57" s="39">
        <f>N57/M57*100</f>
        <v>100</v>
      </c>
      <c r="P57" s="37">
        <f t="shared" si="19"/>
        <v>0</v>
      </c>
    </row>
    <row r="58" spans="1:16" s="8" customFormat="1" ht="12" customHeight="1" x14ac:dyDescent="0.2">
      <c r="A58" s="137">
        <v>400</v>
      </c>
      <c r="B58" s="138"/>
      <c r="C58" s="139"/>
      <c r="D58" s="27" t="s">
        <v>14</v>
      </c>
      <c r="E58" s="27" t="s">
        <v>15</v>
      </c>
      <c r="F58" s="27" t="s">
        <v>25</v>
      </c>
      <c r="G58" s="49">
        <v>244</v>
      </c>
      <c r="H58" s="99"/>
      <c r="I58" s="100"/>
      <c r="J58" s="100"/>
      <c r="K58" s="100"/>
      <c r="L58" s="140"/>
      <c r="M58" s="35">
        <v>16.845199999999998</v>
      </c>
      <c r="N58" s="53">
        <v>16.845199999999998</v>
      </c>
      <c r="O58" s="39">
        <f>N58/M58*100</f>
        <v>100</v>
      </c>
      <c r="P58" s="37">
        <f t="shared" si="19"/>
        <v>0</v>
      </c>
    </row>
    <row r="59" spans="1:16" s="7" customFormat="1" ht="15.75" customHeight="1" x14ac:dyDescent="0.25">
      <c r="A59" s="93">
        <v>400</v>
      </c>
      <c r="B59" s="94"/>
      <c r="C59" s="95"/>
      <c r="D59" s="29" t="s">
        <v>11</v>
      </c>
      <c r="E59" s="147" t="s">
        <v>8</v>
      </c>
      <c r="F59" s="148"/>
      <c r="G59" s="148"/>
      <c r="H59" s="148"/>
      <c r="I59" s="148"/>
      <c r="J59" s="148"/>
      <c r="K59" s="55"/>
      <c r="L59" s="56"/>
      <c r="M59" s="23">
        <f>M60</f>
        <v>362.09300000000002</v>
      </c>
      <c r="N59" s="23">
        <f>N60</f>
        <v>362.09235999999999</v>
      </c>
      <c r="O59" s="39">
        <f t="shared" si="18"/>
        <v>99.999823249828083</v>
      </c>
      <c r="P59" s="69">
        <f t="shared" ref="P59:P64" si="20">M59-N59</f>
        <v>6.4000000003261448E-4</v>
      </c>
    </row>
    <row r="60" spans="1:16" s="11" customFormat="1" ht="16.5" customHeight="1" x14ac:dyDescent="0.25">
      <c r="A60" s="25"/>
      <c r="B60" s="26"/>
      <c r="C60" s="26"/>
      <c r="D60" s="29" t="s">
        <v>11</v>
      </c>
      <c r="E60" s="30" t="s">
        <v>15</v>
      </c>
      <c r="F60" s="131" t="s">
        <v>55</v>
      </c>
      <c r="G60" s="132"/>
      <c r="H60" s="132"/>
      <c r="I60" s="132"/>
      <c r="J60" s="132"/>
      <c r="K60" s="132"/>
      <c r="L60" s="133"/>
      <c r="M60" s="38">
        <f>M61</f>
        <v>362.09300000000002</v>
      </c>
      <c r="N60" s="38">
        <f>N61</f>
        <v>362.09235999999999</v>
      </c>
      <c r="O60" s="39">
        <f>N60/M60*100</f>
        <v>99.999823249828083</v>
      </c>
      <c r="P60" s="66">
        <f t="shared" si="20"/>
        <v>6.4000000003261448E-4</v>
      </c>
    </row>
    <row r="61" spans="1:16" s="1" customFormat="1" ht="11.25" customHeight="1" x14ac:dyDescent="0.2">
      <c r="A61" s="57"/>
      <c r="B61" s="58"/>
      <c r="C61" s="59"/>
      <c r="D61" s="27" t="s">
        <v>11</v>
      </c>
      <c r="E61" s="27" t="s">
        <v>15</v>
      </c>
      <c r="F61" s="27" t="s">
        <v>26</v>
      </c>
      <c r="G61" s="83" t="s">
        <v>30</v>
      </c>
      <c r="H61" s="84"/>
      <c r="I61" s="84"/>
      <c r="J61" s="84"/>
      <c r="K61" s="84"/>
      <c r="L61" s="85"/>
      <c r="M61" s="33">
        <f>M62+M63</f>
        <v>362.09300000000002</v>
      </c>
      <c r="N61" s="33">
        <f>N62+N63</f>
        <v>362.09235999999999</v>
      </c>
      <c r="O61" s="39">
        <f>N61/M61*100</f>
        <v>99.999823249828083</v>
      </c>
      <c r="P61" s="37">
        <f t="shared" si="20"/>
        <v>6.4000000003261448E-4</v>
      </c>
    </row>
    <row r="62" spans="1:16" s="1" customFormat="1" ht="11.25" customHeight="1" x14ac:dyDescent="0.2">
      <c r="A62" s="96">
        <v>400</v>
      </c>
      <c r="B62" s="97"/>
      <c r="C62" s="98"/>
      <c r="D62" s="27" t="s">
        <v>11</v>
      </c>
      <c r="E62" s="27" t="s">
        <v>15</v>
      </c>
      <c r="F62" s="27" t="s">
        <v>26</v>
      </c>
      <c r="G62" s="34">
        <v>244</v>
      </c>
      <c r="H62" s="51"/>
      <c r="I62" s="51"/>
      <c r="J62" s="51"/>
      <c r="K62" s="51"/>
      <c r="L62" s="52"/>
      <c r="M62" s="35">
        <v>112.093</v>
      </c>
      <c r="N62" s="35">
        <v>112.09236</v>
      </c>
      <c r="O62" s="39">
        <f>N62/M62*100</f>
        <v>99.999429045524693</v>
      </c>
      <c r="P62" s="37">
        <f t="shared" si="20"/>
        <v>6.4000000000419277E-4</v>
      </c>
    </row>
    <row r="63" spans="1:16" s="6" customFormat="1" ht="13.35" customHeight="1" thickBot="1" x14ac:dyDescent="0.25">
      <c r="A63" s="96">
        <v>400</v>
      </c>
      <c r="B63" s="97"/>
      <c r="C63" s="98"/>
      <c r="D63" s="27" t="s">
        <v>11</v>
      </c>
      <c r="E63" s="27" t="s">
        <v>15</v>
      </c>
      <c r="F63" s="27" t="s">
        <v>26</v>
      </c>
      <c r="G63" s="34">
        <v>247</v>
      </c>
      <c r="H63" s="99"/>
      <c r="I63" s="100"/>
      <c r="J63" s="100"/>
      <c r="K63" s="47"/>
      <c r="L63" s="48"/>
      <c r="M63" s="35">
        <v>250</v>
      </c>
      <c r="N63" s="53">
        <v>250</v>
      </c>
      <c r="O63" s="39">
        <f>N63/M63*100</f>
        <v>100</v>
      </c>
      <c r="P63" s="37">
        <f t="shared" si="20"/>
        <v>0</v>
      </c>
    </row>
    <row r="64" spans="1:16" s="1" customFormat="1" ht="15" customHeight="1" thickBot="1" x14ac:dyDescent="0.25">
      <c r="A64" s="89" t="s">
        <v>9</v>
      </c>
      <c r="B64" s="90"/>
      <c r="C64" s="90"/>
      <c r="D64" s="91"/>
      <c r="E64" s="91"/>
      <c r="F64" s="91"/>
      <c r="G64" s="91"/>
      <c r="H64" s="91"/>
      <c r="I64" s="91"/>
      <c r="J64" s="91"/>
      <c r="K64" s="91"/>
      <c r="L64" s="92"/>
      <c r="M64" s="60">
        <f>M10</f>
        <v>4964.6413699999994</v>
      </c>
      <c r="N64" s="60">
        <f>N10</f>
        <v>3867.6189999999997</v>
      </c>
      <c r="O64" s="70">
        <f>N64/M64*100</f>
        <v>77.903290726516275</v>
      </c>
      <c r="P64" s="71">
        <f t="shared" si="20"/>
        <v>1097.0223699999997</v>
      </c>
    </row>
    <row r="65" spans="1:16" s="9" customFormat="1" ht="17.25" customHeight="1" x14ac:dyDescent="0.2">
      <c r="A65" s="61"/>
      <c r="B65" s="61"/>
      <c r="C65" s="61"/>
      <c r="D65" s="61" t="s">
        <v>33</v>
      </c>
      <c r="E65" s="61"/>
      <c r="F65" s="61"/>
      <c r="G65" s="61"/>
      <c r="H65" s="61"/>
      <c r="I65" s="61"/>
      <c r="J65" s="61"/>
      <c r="K65" s="61"/>
      <c r="L65" s="61"/>
      <c r="M65" s="61"/>
      <c r="N65" s="62"/>
      <c r="O65" s="62"/>
      <c r="P65" s="62"/>
    </row>
  </sheetData>
  <sheetProtection selectLockedCells="1" selectUnlockedCells="1"/>
  <mergeCells count="93">
    <mergeCell ref="E11:J11"/>
    <mergeCell ref="F44:L44"/>
    <mergeCell ref="G45:L45"/>
    <mergeCell ref="A46:C46"/>
    <mergeCell ref="H46:L46"/>
    <mergeCell ref="A33:C33"/>
    <mergeCell ref="G33:L33"/>
    <mergeCell ref="A34:C34"/>
    <mergeCell ref="H34:L34"/>
    <mergeCell ref="A28:C28"/>
    <mergeCell ref="A30:C30"/>
    <mergeCell ref="A31:C31"/>
    <mergeCell ref="G20:L20"/>
    <mergeCell ref="A21:C21"/>
    <mergeCell ref="H21:L21"/>
    <mergeCell ref="A22:C22"/>
    <mergeCell ref="A62:C62"/>
    <mergeCell ref="H49:L49"/>
    <mergeCell ref="A47:C47"/>
    <mergeCell ref="H47:L47"/>
    <mergeCell ref="A23:C23"/>
    <mergeCell ref="A24:C24"/>
    <mergeCell ref="A25:C25"/>
    <mergeCell ref="A26:C26"/>
    <mergeCell ref="H26:L26"/>
    <mergeCell ref="E53:L53"/>
    <mergeCell ref="F54:L54"/>
    <mergeCell ref="G55:L55"/>
    <mergeCell ref="E59:J59"/>
    <mergeCell ref="G27:L27"/>
    <mergeCell ref="H28:L28"/>
    <mergeCell ref="G29:L29"/>
    <mergeCell ref="A56:C56"/>
    <mergeCell ref="H56:L56"/>
    <mergeCell ref="A57:C57"/>
    <mergeCell ref="A58:C58"/>
    <mergeCell ref="H58:L58"/>
    <mergeCell ref="A52:C52"/>
    <mergeCell ref="A51:C51"/>
    <mergeCell ref="H51:L51"/>
    <mergeCell ref="H30:L30"/>
    <mergeCell ref="H31:L31"/>
    <mergeCell ref="G50:L50"/>
    <mergeCell ref="F38:L38"/>
    <mergeCell ref="G39:L39"/>
    <mergeCell ref="O1:P1"/>
    <mergeCell ref="A8:C9"/>
    <mergeCell ref="D8:D9"/>
    <mergeCell ref="E8:E9"/>
    <mergeCell ref="N8:N9"/>
    <mergeCell ref="F8:F9"/>
    <mergeCell ref="G8:G9"/>
    <mergeCell ref="H8:L8"/>
    <mergeCell ref="M8:M9"/>
    <mergeCell ref="H9:L9"/>
    <mergeCell ref="N4:P4"/>
    <mergeCell ref="P8:P9"/>
    <mergeCell ref="A6:P6"/>
    <mergeCell ref="L2:P2"/>
    <mergeCell ref="K3:P3"/>
    <mergeCell ref="O8:O9"/>
    <mergeCell ref="A64:L64"/>
    <mergeCell ref="H37:L37"/>
    <mergeCell ref="A59:C59"/>
    <mergeCell ref="A63:C63"/>
    <mergeCell ref="H52:L52"/>
    <mergeCell ref="G48:L48"/>
    <mergeCell ref="A49:C49"/>
    <mergeCell ref="H63:J63"/>
    <mergeCell ref="H43:L43"/>
    <mergeCell ref="F41:L41"/>
    <mergeCell ref="A37:C37"/>
    <mergeCell ref="A43:C43"/>
    <mergeCell ref="A40:C40"/>
    <mergeCell ref="H40:L40"/>
    <mergeCell ref="F60:L60"/>
    <mergeCell ref="G61:L61"/>
    <mergeCell ref="H17:L17"/>
    <mergeCell ref="F35:L35"/>
    <mergeCell ref="G13:L13"/>
    <mergeCell ref="A10:L10"/>
    <mergeCell ref="G42:L42"/>
    <mergeCell ref="F12:L12"/>
    <mergeCell ref="A18:C18"/>
    <mergeCell ref="H18:L18"/>
    <mergeCell ref="G36:L36"/>
    <mergeCell ref="A14:C14"/>
    <mergeCell ref="H14:L14"/>
    <mergeCell ref="A15:C15"/>
    <mergeCell ref="H15:L15"/>
    <mergeCell ref="G16:L16"/>
    <mergeCell ref="A17:C17"/>
    <mergeCell ref="F19:L19"/>
  </mergeCells>
  <phoneticPr fontId="0" type="noConversion"/>
  <pageMargins left="0.39370078740157483" right="0.19685039370078741" top="0.98425196850393704" bottom="0.19685039370078741" header="0.51181102362204722" footer="0.11811023622047245"/>
  <pageSetup paperSize="9" scale="95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Колёк</dc:creator>
  <cp:lastModifiedBy>Бухгалтер</cp:lastModifiedBy>
  <cp:lastPrinted>2025-06-10T05:35:15Z</cp:lastPrinted>
  <dcterms:created xsi:type="dcterms:W3CDTF">2014-12-03T13:44:10Z</dcterms:created>
  <dcterms:modified xsi:type="dcterms:W3CDTF">2025-06-10T05:35:36Z</dcterms:modified>
</cp:coreProperties>
</file>